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6" tabRatio="500" firstSheet="1" activeTab="1"/>
  </bookViews>
  <sheets>
    <sheet name="bank" sheetId="1" state="hidden" r:id="rId1"/>
    <sheet name="majątek" sheetId="2" r:id="rId2"/>
    <sheet name="koszty w paragrafach" sheetId="3" state="hidden" r:id="rId3"/>
    <sheet name="640" sheetId="4" state="hidden" r:id="rId4"/>
    <sheet name="przychody" sheetId="5" state="hidden" r:id="rId5"/>
    <sheet name="rezerwy" sheetId="6" state="hidden" r:id="rId6"/>
  </sheets>
  <calcPr calcId="124519"/>
</workbook>
</file>

<file path=xl/calcChain.xml><?xml version="1.0" encoding="utf-8"?>
<calcChain xmlns="http://schemas.openxmlformats.org/spreadsheetml/2006/main">
  <c r="F15" i="1"/>
  <c r="G12" i="3"/>
  <c r="G14"/>
  <c r="G15"/>
  <c r="G20"/>
  <c r="G23"/>
  <c r="G37"/>
  <c r="G35"/>
  <c r="G60"/>
  <c r="G43"/>
  <c r="G55"/>
  <c r="F12" i="2"/>
  <c r="F15"/>
  <c r="F18"/>
  <c r="F22"/>
  <c r="F30"/>
  <c r="F38"/>
  <c r="F46"/>
  <c r="G17" i="5"/>
  <c r="G16"/>
  <c r="G25"/>
  <c r="G22"/>
  <c r="E11" i="6"/>
</calcChain>
</file>

<file path=xl/sharedStrings.xml><?xml version="1.0" encoding="utf-8"?>
<sst xmlns="http://schemas.openxmlformats.org/spreadsheetml/2006/main" count="173" uniqueCount="87">
  <si>
    <t>Miejskie Przedszkole nr 21</t>
  </si>
  <si>
    <t>ul. Przemysłowa 6</t>
  </si>
  <si>
    <t>42-200 Częstochowa</t>
  </si>
  <si>
    <t>Informacja dotycząca środków na rachunkach bankowych</t>
  </si>
  <si>
    <t>na dzień 31.12.2012 roku</t>
  </si>
  <si>
    <t>pozycja B.III.2 – bilans – aktywa</t>
  </si>
  <si>
    <t>Stan środków na rachunku bankowym dochodów i wydatków budżetowych</t>
  </si>
  <si>
    <t>Stan środków na rachunku bankowym ZFŚS</t>
  </si>
  <si>
    <t>Stan środków na rachunku bankowym dochodów wydzielonych</t>
  </si>
  <si>
    <t>Stan środków ogółem na rachunkach bankowych</t>
  </si>
  <si>
    <t>Miejskie Przedszkole nr 41</t>
  </si>
  <si>
    <t>ul. Powstańców 9/11</t>
  </si>
  <si>
    <t>Informacja dotycząca składników mienia</t>
  </si>
  <si>
    <t>pozycja A.II – bilans – aktywa</t>
  </si>
  <si>
    <t>Środki trwałe:</t>
  </si>
  <si>
    <t>Grunty</t>
  </si>
  <si>
    <t>Razem wartość netto Budynki, lokale i obiekty inżynierii lądowej i wodnej</t>
  </si>
  <si>
    <t>Budynki, lokale i obiekty inżynierii lądowej i wodnej</t>
  </si>
  <si>
    <t>Dotychczasowe umorzenie</t>
  </si>
  <si>
    <t>Razem wartość netto Urządzenia techniczne i maszyny</t>
  </si>
  <si>
    <t>Urządzenia techniczne i maszyny</t>
  </si>
  <si>
    <t>Razem wartość netto Inne środki trwałe</t>
  </si>
  <si>
    <t>Inne środki trwałe</t>
  </si>
  <si>
    <t>Wartość bieżąca środków trwałych</t>
  </si>
  <si>
    <t>Pozostałe środki trwałe:</t>
  </si>
  <si>
    <t>Wartość początkowa środków trwałych</t>
  </si>
  <si>
    <t>Wartości niematerialne i prawne:</t>
  </si>
  <si>
    <t>Zbiory biblioteczne:</t>
  </si>
  <si>
    <t>Informacja dotycząca szczegółowej analizy kosztów działalności operacyjnej</t>
  </si>
  <si>
    <t>pozycja B – rachunek zysków i strat</t>
  </si>
  <si>
    <t>I</t>
  </si>
  <si>
    <t>amortyzacja śr.trw.</t>
  </si>
  <si>
    <t>II</t>
  </si>
  <si>
    <t>z tego:</t>
  </si>
  <si>
    <t>R. 80104</t>
  </si>
  <si>
    <t>Par. 4210</t>
  </si>
  <si>
    <t>Par. 4260</t>
  </si>
  <si>
    <t>R. 80148</t>
  </si>
  <si>
    <t>amortyzacja jednorazowa</t>
  </si>
  <si>
    <t>Par. 4220</t>
  </si>
  <si>
    <t>III</t>
  </si>
  <si>
    <t>Par. 4270</t>
  </si>
  <si>
    <t>Par. 4280</t>
  </si>
  <si>
    <t>Par. 4300</t>
  </si>
  <si>
    <t>Par. 4350</t>
  </si>
  <si>
    <t>Par. 4360</t>
  </si>
  <si>
    <t>Par. 4370</t>
  </si>
  <si>
    <t>Par. 4700</t>
  </si>
  <si>
    <t>R. 80146</t>
  </si>
  <si>
    <t>R. 80195</t>
  </si>
  <si>
    <t>V</t>
  </si>
  <si>
    <t>Par. 3020</t>
  </si>
  <si>
    <t>Par. 4010</t>
  </si>
  <si>
    <t>Par. 4040</t>
  </si>
  <si>
    <t>Par. 4170</t>
  </si>
  <si>
    <t>VI</t>
  </si>
  <si>
    <t>Par. 4110</t>
  </si>
  <si>
    <t>Par. 4120</t>
  </si>
  <si>
    <t>Par. 4440</t>
  </si>
  <si>
    <t>VII</t>
  </si>
  <si>
    <t>Par. 4410</t>
  </si>
  <si>
    <t>Stan kosztów rodzajowych</t>
  </si>
  <si>
    <t>Informacja dotycząca szczegółowej analizy przychodów</t>
  </si>
  <si>
    <t>rachunek zysków i strat</t>
  </si>
  <si>
    <t>A.I</t>
  </si>
  <si>
    <t>Par. 0830</t>
  </si>
  <si>
    <t>A.II</t>
  </si>
  <si>
    <t xml:space="preserve">        Zmiana stanu produktów</t>
  </si>
  <si>
    <t>A.VI</t>
  </si>
  <si>
    <t>Par. 0690</t>
  </si>
  <si>
    <t>D.III</t>
  </si>
  <si>
    <t>Par. 0970</t>
  </si>
  <si>
    <t>Par. 0750</t>
  </si>
  <si>
    <t>darowizna rzeczowa</t>
  </si>
  <si>
    <t>G.II</t>
  </si>
  <si>
    <t>Par. 0920</t>
  </si>
  <si>
    <t>Stan przychodów</t>
  </si>
  <si>
    <t>Rozliczenia międzyokresowe kosztów</t>
  </si>
  <si>
    <t xml:space="preserve">                                        pozycja E.II – bilans – pasywa</t>
  </si>
  <si>
    <t>Wartość obecna przyszłych zobowiązań wobec pracowników na dzień 31.12.2016</t>
  </si>
  <si>
    <t>wynosi:</t>
  </si>
  <si>
    <t>z tego</t>
  </si>
  <si>
    <t>- nagród jubileuszowych</t>
  </si>
  <si>
    <t>- odpraw emerytalnych</t>
  </si>
  <si>
    <t>- odpraw rentowych</t>
  </si>
  <si>
    <t>- odpraw pośmiertnych</t>
  </si>
  <si>
    <t>na dzień 31.12.2021 roku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</si>
</sst>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7"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.5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2" fillId="0" borderId="0" xfId="0" applyNumberFormat="1" applyFont="1"/>
    <xf numFmtId="0" fontId="5" fillId="0" borderId="0" xfId="0" applyFont="1"/>
    <xf numFmtId="0" fontId="0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0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center" wrapText="1"/>
    </xf>
    <xf numFmtId="0" fontId="4" fillId="0" borderId="0" xfId="0" applyFont="1" applyBorder="1" applyAlignment="1">
      <alignment horizontal="left"/>
    </xf>
    <xf numFmtId="2" fontId="6" fillId="0" borderId="0" xfId="0" applyNumberFormat="1" applyFont="1"/>
    <xf numFmtId="49" fontId="0" fillId="0" borderId="0" xfId="0" applyNumberFormat="1" applyFont="1"/>
    <xf numFmtId="2" fontId="0" fillId="0" borderId="0" xfId="0" applyNumberFormat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workbookViewId="0">
      <selection activeCell="B12" sqref="B12"/>
    </sheetView>
  </sheetViews>
  <sheetFormatPr defaultColWidth="11.5546875" defaultRowHeight="15"/>
  <cols>
    <col min="1" max="1" width="2.5546875" style="1" customWidth="1"/>
    <col min="2" max="4" width="11.5546875" style="1"/>
    <col min="5" max="5" width="24.88671875" style="1" customWidth="1"/>
    <col min="6" max="6" width="13.33203125" style="1" customWidth="1"/>
    <col min="7" max="7" width="3" style="1" customWidth="1"/>
    <col min="8" max="16384" width="11.5546875" style="1"/>
  </cols>
  <sheetData>
    <row r="1" spans="1:8">
      <c r="A1" s="2" t="s">
        <v>0</v>
      </c>
    </row>
    <row r="2" spans="1:8">
      <c r="A2" s="2" t="s">
        <v>1</v>
      </c>
    </row>
    <row r="3" spans="1:8">
      <c r="A3" s="2" t="s">
        <v>2</v>
      </c>
    </row>
    <row r="4" spans="1:8" ht="32.1" customHeight="1"/>
    <row r="6" spans="1:8" ht="15.6">
      <c r="A6" s="22" t="s">
        <v>3</v>
      </c>
      <c r="B6" s="22"/>
      <c r="C6" s="22"/>
      <c r="D6" s="22"/>
      <c r="E6" s="22"/>
      <c r="F6" s="22"/>
      <c r="G6" s="22"/>
      <c r="H6" s="22"/>
    </row>
    <row r="7" spans="1:8">
      <c r="A7" s="23" t="s">
        <v>4</v>
      </c>
      <c r="B7" s="23"/>
      <c r="C7" s="23"/>
      <c r="D7" s="23"/>
      <c r="E7" s="23"/>
      <c r="F7" s="23"/>
      <c r="G7" s="23"/>
      <c r="H7" s="23"/>
    </row>
    <row r="8" spans="1:8">
      <c r="A8" s="24" t="s">
        <v>5</v>
      </c>
      <c r="B8" s="24"/>
      <c r="C8" s="24"/>
      <c r="D8" s="24"/>
      <c r="E8" s="24"/>
      <c r="F8" s="24"/>
      <c r="G8" s="24"/>
      <c r="H8" s="24"/>
    </row>
    <row r="9" spans="1:8" ht="78.45" customHeight="1">
      <c r="B9"/>
    </row>
    <row r="10" spans="1:8" ht="28.35" customHeight="1">
      <c r="B10" s="25" t="s">
        <v>6</v>
      </c>
      <c r="C10" s="25"/>
      <c r="D10" s="25"/>
      <c r="E10" s="25"/>
      <c r="F10" s="3">
        <v>1872.15</v>
      </c>
    </row>
    <row r="11" spans="1:8" ht="15.15" customHeight="1">
      <c r="B11" s="25" t="s">
        <v>7</v>
      </c>
      <c r="C11" s="25"/>
      <c r="D11" s="25"/>
      <c r="E11" s="25"/>
      <c r="F11" s="3">
        <v>1174.75</v>
      </c>
    </row>
    <row r="12" spans="1:8" ht="28.35" customHeight="1">
      <c r="B12" s="25" t="s">
        <v>8</v>
      </c>
      <c r="C12" s="25"/>
      <c r="D12" s="25"/>
      <c r="E12" s="25"/>
      <c r="F12" s="3">
        <v>131.69</v>
      </c>
    </row>
    <row r="13" spans="1:8">
      <c r="B13" s="4"/>
      <c r="C13" s="4"/>
      <c r="D13" s="4"/>
      <c r="E13" s="4"/>
      <c r="F13" s="5"/>
    </row>
    <row r="14" spans="1:8">
      <c r="F14" s="3"/>
    </row>
    <row r="15" spans="1:8">
      <c r="B15" s="1" t="s">
        <v>9</v>
      </c>
      <c r="F15" s="3">
        <f>F10+F11+F12</f>
        <v>3178.59</v>
      </c>
    </row>
  </sheetData>
  <sheetProtection selectLockedCells="1" selectUnlockedCells="1"/>
  <mergeCells count="6">
    <mergeCell ref="A6:H6"/>
    <mergeCell ref="A7:H7"/>
    <mergeCell ref="A8:H8"/>
    <mergeCell ref="B10:E10"/>
    <mergeCell ref="B11:E11"/>
    <mergeCell ref="B12:E12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6"/>
  <sheetViews>
    <sheetView tabSelected="1" workbookViewId="0">
      <selection activeCell="E22" sqref="E22"/>
    </sheetView>
  </sheetViews>
  <sheetFormatPr defaultColWidth="11.5546875" defaultRowHeight="15"/>
  <cols>
    <col min="1" max="1" width="2.5546875" style="1" customWidth="1"/>
    <col min="2" max="4" width="11.5546875" style="1"/>
    <col min="5" max="5" width="45.6640625" style="1" customWidth="1"/>
    <col min="6" max="6" width="22.33203125" style="1" customWidth="1"/>
    <col min="7" max="7" width="3" style="1" customWidth="1"/>
    <col min="8" max="16384" width="11.5546875" style="1"/>
  </cols>
  <sheetData>
    <row r="1" spans="1:8">
      <c r="A1" t="s">
        <v>10</v>
      </c>
    </row>
    <row r="2" spans="1:8">
      <c r="A2" s="2" t="s">
        <v>11</v>
      </c>
    </row>
    <row r="3" spans="1:8">
      <c r="A3" s="2" t="s">
        <v>2</v>
      </c>
    </row>
    <row r="6" spans="1:8" ht="15.6">
      <c r="A6" s="22" t="s">
        <v>12</v>
      </c>
      <c r="B6" s="22"/>
      <c r="C6" s="22"/>
      <c r="D6" s="22"/>
      <c r="E6" s="22"/>
      <c r="F6" s="22"/>
      <c r="G6" s="22"/>
      <c r="H6" s="22"/>
    </row>
    <row r="7" spans="1:8">
      <c r="A7" s="23" t="s">
        <v>86</v>
      </c>
      <c r="B7" s="23"/>
      <c r="C7" s="23"/>
      <c r="D7" s="23"/>
      <c r="E7" s="23"/>
      <c r="F7" s="23"/>
      <c r="G7" s="23"/>
      <c r="H7" s="23"/>
    </row>
    <row r="8" spans="1:8">
      <c r="A8" s="24" t="s">
        <v>13</v>
      </c>
      <c r="B8" s="24"/>
      <c r="C8" s="24"/>
      <c r="D8" s="24"/>
      <c r="E8" s="24"/>
      <c r="F8" s="24"/>
      <c r="G8" s="24"/>
      <c r="H8" s="24"/>
    </row>
    <row r="9" spans="1:8" ht="35.85" customHeight="1">
      <c r="B9"/>
    </row>
    <row r="10" spans="1:8" ht="15.6">
      <c r="A10" s="6" t="s">
        <v>14</v>
      </c>
      <c r="B10"/>
    </row>
    <row r="11" spans="1:8" ht="15.15" customHeight="1">
      <c r="A11" s="1">
        <v>1</v>
      </c>
      <c r="B11" s="7" t="s">
        <v>15</v>
      </c>
      <c r="C11" s="8"/>
      <c r="D11" s="8"/>
      <c r="E11" s="8"/>
      <c r="F11" s="9">
        <v>375000</v>
      </c>
    </row>
    <row r="12" spans="1:8" ht="15.15" customHeight="1">
      <c r="A12" s="1">
        <v>2</v>
      </c>
      <c r="B12" s="26" t="s">
        <v>16</v>
      </c>
      <c r="C12" s="26"/>
      <c r="D12" s="26"/>
      <c r="E12" s="26"/>
      <c r="F12" s="9">
        <f>F13-F14</f>
        <v>1191667.71</v>
      </c>
    </row>
    <row r="13" spans="1:8" ht="15.15" customHeight="1">
      <c r="B13" s="27" t="s">
        <v>17</v>
      </c>
      <c r="C13" s="27"/>
      <c r="D13" s="27"/>
      <c r="E13" s="27"/>
      <c r="F13" s="3">
        <v>1656165.94</v>
      </c>
    </row>
    <row r="14" spans="1:8">
      <c r="B14" s="1" t="s">
        <v>18</v>
      </c>
      <c r="C14" s="8"/>
      <c r="D14" s="8"/>
      <c r="E14" s="8"/>
      <c r="F14" s="3">
        <v>464498.23</v>
      </c>
    </row>
    <row r="15" spans="1:8" ht="15.6">
      <c r="A15" s="1">
        <v>3</v>
      </c>
      <c r="B15" s="6" t="s">
        <v>19</v>
      </c>
      <c r="C15" s="7"/>
      <c r="D15" s="7"/>
      <c r="E15" s="7"/>
      <c r="F15" s="9">
        <f>F16-F17</f>
        <v>10757.439999999995</v>
      </c>
    </row>
    <row r="16" spans="1:8">
      <c r="B16" s="1" t="s">
        <v>20</v>
      </c>
      <c r="C16" s="8"/>
      <c r="D16" s="8"/>
      <c r="E16" s="8"/>
      <c r="F16" s="3">
        <v>62317.2</v>
      </c>
    </row>
    <row r="17" spans="1:6">
      <c r="B17" s="1" t="s">
        <v>18</v>
      </c>
      <c r="C17" s="8"/>
      <c r="D17" s="8"/>
      <c r="E17" s="8"/>
      <c r="F17" s="3">
        <v>51559.76</v>
      </c>
    </row>
    <row r="18" spans="1:6" ht="15.6">
      <c r="A18" s="1">
        <v>4</v>
      </c>
      <c r="B18" s="6" t="s">
        <v>21</v>
      </c>
      <c r="C18" s="7"/>
      <c r="D18" s="7"/>
      <c r="E18" s="7"/>
      <c r="F18" s="9">
        <f>F19-F20</f>
        <v>0</v>
      </c>
    </row>
    <row r="19" spans="1:6">
      <c r="B19" s="1" t="s">
        <v>22</v>
      </c>
      <c r="C19" s="8"/>
      <c r="D19" s="8"/>
      <c r="E19" s="8"/>
      <c r="F19" s="3">
        <v>29700</v>
      </c>
    </row>
    <row r="20" spans="1:6">
      <c r="B20" s="1" t="s">
        <v>18</v>
      </c>
      <c r="C20" s="4"/>
      <c r="D20" s="4"/>
      <c r="E20" s="4"/>
      <c r="F20" s="5">
        <v>29700</v>
      </c>
    </row>
    <row r="21" spans="1:6">
      <c r="F21" s="3"/>
    </row>
    <row r="22" spans="1:6" ht="15.6">
      <c r="B22" s="6" t="s">
        <v>23</v>
      </c>
      <c r="C22" s="6"/>
      <c r="D22" s="6"/>
      <c r="E22" s="6"/>
      <c r="F22" s="9">
        <f>F11+F13-F14+F16-F17+F19-F20</f>
        <v>1577425.15</v>
      </c>
    </row>
    <row r="24" spans="1:6" ht="15.6">
      <c r="A24" s="6"/>
    </row>
    <row r="25" spans="1:6" ht="15.6">
      <c r="A25" s="6" t="s">
        <v>24</v>
      </c>
      <c r="B25"/>
    </row>
    <row r="26" spans="1:6" ht="15.15" customHeight="1">
      <c r="B26" s="25" t="s">
        <v>25</v>
      </c>
      <c r="C26" s="25"/>
      <c r="D26" s="25"/>
      <c r="E26" s="25"/>
      <c r="F26" s="3">
        <v>187638.2</v>
      </c>
    </row>
    <row r="27" spans="1:6">
      <c r="B27" s="1" t="s">
        <v>18</v>
      </c>
      <c r="C27" s="8"/>
      <c r="D27" s="8"/>
      <c r="E27" s="8"/>
      <c r="F27" s="3">
        <v>187638.2</v>
      </c>
    </row>
    <row r="28" spans="1:6">
      <c r="B28" s="4"/>
      <c r="C28" s="4"/>
      <c r="D28" s="4"/>
      <c r="E28" s="4"/>
      <c r="F28" s="5"/>
    </row>
    <row r="29" spans="1:6">
      <c r="F29" s="3"/>
    </row>
    <row r="30" spans="1:6" ht="15.6">
      <c r="B30" s="6" t="s">
        <v>23</v>
      </c>
      <c r="C30" s="6"/>
      <c r="D30" s="6"/>
      <c r="E30" s="6"/>
      <c r="F30" s="9">
        <f>F26-F27</f>
        <v>0</v>
      </c>
    </row>
    <row r="33" spans="1:6" ht="15.6">
      <c r="A33" s="6" t="s">
        <v>26</v>
      </c>
      <c r="B33"/>
    </row>
    <row r="34" spans="1:6" ht="15.15" customHeight="1">
      <c r="B34" s="25" t="s">
        <v>25</v>
      </c>
      <c r="C34" s="25"/>
      <c r="D34" s="25"/>
      <c r="E34" s="25"/>
      <c r="F34" s="3">
        <v>6016.8</v>
      </c>
    </row>
    <row r="35" spans="1:6">
      <c r="B35" s="1" t="s">
        <v>18</v>
      </c>
      <c r="C35" s="8"/>
      <c r="D35" s="8"/>
      <c r="E35" s="8"/>
      <c r="F35" s="3">
        <v>6016.8</v>
      </c>
    </row>
    <row r="36" spans="1:6">
      <c r="B36" s="4"/>
      <c r="C36" s="4"/>
      <c r="D36" s="4"/>
      <c r="E36" s="4"/>
      <c r="F36" s="5"/>
    </row>
    <row r="37" spans="1:6">
      <c r="F37" s="3"/>
    </row>
    <row r="38" spans="1:6" ht="15.6">
      <c r="B38" s="6" t="s">
        <v>23</v>
      </c>
      <c r="C38" s="6"/>
      <c r="D38" s="6"/>
      <c r="E38" s="6"/>
      <c r="F38" s="9">
        <f>F34-F35</f>
        <v>0</v>
      </c>
    </row>
    <row r="41" spans="1:6" ht="15.6">
      <c r="A41" s="6" t="s">
        <v>27</v>
      </c>
      <c r="B41"/>
    </row>
    <row r="42" spans="1:6" ht="15.15" customHeight="1">
      <c r="B42" s="25" t="s">
        <v>25</v>
      </c>
      <c r="C42" s="25"/>
      <c r="D42" s="25"/>
      <c r="E42" s="25"/>
      <c r="F42" s="3">
        <v>0</v>
      </c>
    </row>
    <row r="43" spans="1:6">
      <c r="B43" s="1" t="s">
        <v>18</v>
      </c>
      <c r="C43" s="8"/>
      <c r="D43" s="8"/>
      <c r="E43" s="8"/>
      <c r="F43" s="3">
        <v>0</v>
      </c>
    </row>
    <row r="44" spans="1:6">
      <c r="B44" s="4"/>
      <c r="C44" s="4"/>
      <c r="D44" s="4"/>
      <c r="E44" s="4"/>
      <c r="F44" s="5"/>
    </row>
    <row r="45" spans="1:6">
      <c r="F45" s="3"/>
    </row>
    <row r="46" spans="1:6" ht="15.6">
      <c r="B46" s="6" t="s">
        <v>23</v>
      </c>
      <c r="C46" s="6"/>
      <c r="D46" s="6"/>
      <c r="E46" s="6"/>
      <c r="F46" s="9">
        <f>F42-F43</f>
        <v>0</v>
      </c>
    </row>
  </sheetData>
  <sheetProtection selectLockedCells="1" selectUnlockedCells="1"/>
  <mergeCells count="8">
    <mergeCell ref="B34:E34"/>
    <mergeCell ref="B42:E42"/>
    <mergeCell ref="A6:H6"/>
    <mergeCell ref="A7:H7"/>
    <mergeCell ref="A8:H8"/>
    <mergeCell ref="B12:E12"/>
    <mergeCell ref="B13:E13"/>
    <mergeCell ref="B26:E26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0"/>
  <sheetViews>
    <sheetView topLeftCell="A41" workbookViewId="0">
      <selection activeCell="F62" sqref="F62"/>
    </sheetView>
  </sheetViews>
  <sheetFormatPr defaultColWidth="11.5546875" defaultRowHeight="15"/>
  <cols>
    <col min="1" max="1" width="3.6640625" style="1" customWidth="1"/>
    <col min="2" max="3" width="11.5546875" style="1"/>
    <col min="4" max="4" width="14.5546875" style="1" customWidth="1"/>
    <col min="5" max="5" width="2.6640625" style="1" customWidth="1"/>
    <col min="6" max="6" width="14.6640625" style="1" customWidth="1"/>
    <col min="7" max="7" width="16.6640625" style="1" customWidth="1"/>
    <col min="8" max="8" width="3" style="1" customWidth="1"/>
    <col min="9" max="16384" width="11.5546875" style="1"/>
  </cols>
  <sheetData>
    <row r="1" spans="1:9">
      <c r="A1" s="2" t="s">
        <v>0</v>
      </c>
    </row>
    <row r="2" spans="1:9">
      <c r="A2" s="2" t="s">
        <v>1</v>
      </c>
    </row>
    <row r="3" spans="1:9">
      <c r="A3" s="2" t="s">
        <v>2</v>
      </c>
    </row>
    <row r="6" spans="1:9" ht="15.6">
      <c r="A6" s="22" t="s">
        <v>28</v>
      </c>
      <c r="B6" s="22"/>
      <c r="C6" s="22"/>
      <c r="D6" s="22"/>
      <c r="E6" s="22"/>
      <c r="F6" s="22"/>
      <c r="G6" s="22"/>
      <c r="H6" s="22"/>
      <c r="I6" s="22"/>
    </row>
    <row r="7" spans="1:9">
      <c r="A7" s="23" t="s">
        <v>4</v>
      </c>
      <c r="B7" s="23"/>
      <c r="C7" s="23"/>
      <c r="D7" s="23"/>
      <c r="E7" s="23"/>
      <c r="F7" s="23"/>
      <c r="G7" s="23"/>
      <c r="H7" s="23"/>
      <c r="I7" s="23"/>
    </row>
    <row r="8" spans="1:9">
      <c r="A8" s="24" t="s">
        <v>29</v>
      </c>
      <c r="B8" s="24"/>
      <c r="C8" s="24"/>
      <c r="D8" s="24"/>
      <c r="E8" s="24"/>
      <c r="F8" s="24"/>
      <c r="G8" s="24"/>
      <c r="H8" s="24"/>
      <c r="I8" s="24"/>
    </row>
    <row r="9" spans="1:9" ht="35.85" customHeight="1">
      <c r="B9"/>
      <c r="C9"/>
    </row>
    <row r="10" spans="1:9" s="6" customFormat="1" ht="15.6" customHeight="1">
      <c r="A10" s="6" t="s">
        <v>30</v>
      </c>
      <c r="B10" s="7">
        <v>400</v>
      </c>
      <c r="C10" s="7"/>
      <c r="D10" s="28" t="s">
        <v>31</v>
      </c>
      <c r="E10" s="28"/>
      <c r="F10" s="28"/>
      <c r="G10" s="6">
        <v>23205.06</v>
      </c>
    </row>
    <row r="11" spans="1:9" ht="15" customHeight="1">
      <c r="B11" s="8"/>
      <c r="C11" s="8"/>
      <c r="D11" s="25"/>
      <c r="E11" s="25"/>
      <c r="F11" s="8"/>
      <c r="G11" s="3"/>
    </row>
    <row r="12" spans="1:9" s="6" customFormat="1" ht="15.75" customHeight="1">
      <c r="A12" s="6" t="s">
        <v>32</v>
      </c>
      <c r="B12" s="7">
        <v>401</v>
      </c>
      <c r="C12" s="7"/>
      <c r="D12" s="29"/>
      <c r="E12" s="29"/>
      <c r="F12" s="7"/>
      <c r="G12" s="9">
        <f>SUM(G13:G18)</f>
        <v>107354.95</v>
      </c>
      <c r="I12" s="10"/>
    </row>
    <row r="13" spans="1:9">
      <c r="B13"/>
      <c r="C13" s="11" t="s">
        <v>33</v>
      </c>
      <c r="D13" s="12" t="s">
        <v>34</v>
      </c>
      <c r="E13" s="8"/>
      <c r="F13" s="13" t="s">
        <v>35</v>
      </c>
      <c r="G13" s="3">
        <v>13474.49</v>
      </c>
    </row>
    <row r="14" spans="1:9">
      <c r="B14" s="14"/>
      <c r="C14" s="14"/>
      <c r="D14" s="12" t="s">
        <v>34</v>
      </c>
      <c r="E14" s="8"/>
      <c r="F14" s="13" t="s">
        <v>36</v>
      </c>
      <c r="G14" s="3">
        <f>29803.36+23.78</f>
        <v>29827.14</v>
      </c>
    </row>
    <row r="15" spans="1:9">
      <c r="B15" s="14"/>
      <c r="C15" s="14"/>
      <c r="D15" s="12" t="s">
        <v>37</v>
      </c>
      <c r="E15" s="8"/>
      <c r="F15" s="13" t="s">
        <v>36</v>
      </c>
      <c r="G15" s="3">
        <f>1120</f>
        <v>1120</v>
      </c>
      <c r="H15"/>
    </row>
    <row r="16" spans="1:9" ht="15.15" hidden="1" customHeight="1">
      <c r="B16" s="14"/>
      <c r="C16" s="14"/>
      <c r="D16" s="28" t="s">
        <v>38</v>
      </c>
      <c r="E16" s="28"/>
      <c r="F16" s="28"/>
      <c r="G16" s="3"/>
    </row>
    <row r="17" spans="1:9" hidden="1">
      <c r="B17" s="14"/>
      <c r="C17" s="14"/>
      <c r="D17" s="12" t="s">
        <v>34</v>
      </c>
      <c r="E17" s="8"/>
      <c r="F17" s="13" t="s">
        <v>35</v>
      </c>
      <c r="G17" s="3">
        <v>0</v>
      </c>
    </row>
    <row r="18" spans="1:9">
      <c r="B18" s="14"/>
      <c r="C18" s="14"/>
      <c r="D18" s="12" t="s">
        <v>34</v>
      </c>
      <c r="E18" s="8"/>
      <c r="F18" s="13" t="s">
        <v>39</v>
      </c>
      <c r="G18" s="3">
        <v>62933.32</v>
      </c>
    </row>
    <row r="19" spans="1:9">
      <c r="B19" s="14"/>
      <c r="C19" s="14"/>
      <c r="D19" s="15"/>
      <c r="E19" s="8"/>
      <c r="F19" s="13"/>
      <c r="G19" s="3"/>
    </row>
    <row r="20" spans="1:9" ht="15.6">
      <c r="A20" s="16" t="s">
        <v>40</v>
      </c>
      <c r="B20" s="7">
        <v>402</v>
      </c>
      <c r="C20" s="7"/>
      <c r="D20" s="29"/>
      <c r="E20" s="29"/>
      <c r="F20" s="7"/>
      <c r="G20" s="9">
        <f>SUM(G21:G33)</f>
        <v>20328.84</v>
      </c>
      <c r="I20" s="2"/>
    </row>
    <row r="21" spans="1:9">
      <c r="B21" s="14" t="s">
        <v>33</v>
      </c>
      <c r="C21" s="14"/>
      <c r="D21" s="12" t="s">
        <v>34</v>
      </c>
      <c r="E21" s="8"/>
      <c r="F21" s="13" t="s">
        <v>41</v>
      </c>
      <c r="G21" s="3">
        <v>46.49</v>
      </c>
    </row>
    <row r="22" spans="1:9">
      <c r="B22" s="14"/>
      <c r="C22" s="14"/>
      <c r="D22" s="12" t="s">
        <v>34</v>
      </c>
      <c r="E22" s="8"/>
      <c r="F22" s="13" t="s">
        <v>42</v>
      </c>
      <c r="G22" s="3">
        <v>40</v>
      </c>
    </row>
    <row r="23" spans="1:9">
      <c r="B23" s="14"/>
      <c r="C23" s="14"/>
      <c r="D23" s="12" t="s">
        <v>34</v>
      </c>
      <c r="E23" s="8"/>
      <c r="F23" s="13" t="s">
        <v>43</v>
      </c>
      <c r="G23" s="3">
        <f>9408.99+705+87.5-289.98</f>
        <v>9911.51</v>
      </c>
    </row>
    <row r="24" spans="1:9">
      <c r="B24" s="14"/>
      <c r="C24" s="14"/>
      <c r="D24" s="12" t="s">
        <v>34</v>
      </c>
      <c r="E24" s="8"/>
      <c r="F24" s="13" t="s">
        <v>44</v>
      </c>
      <c r="G24" s="3">
        <v>654.66</v>
      </c>
    </row>
    <row r="25" spans="1:9">
      <c r="B25" s="14"/>
      <c r="C25" s="14"/>
      <c r="D25" s="12" t="s">
        <v>34</v>
      </c>
      <c r="E25" s="8"/>
      <c r="F25" s="13" t="s">
        <v>45</v>
      </c>
      <c r="G25" s="3">
        <v>507.52</v>
      </c>
    </row>
    <row r="26" spans="1:9">
      <c r="B26" s="14"/>
      <c r="C26" s="14"/>
      <c r="D26" s="12" t="s">
        <v>34</v>
      </c>
      <c r="E26" s="8"/>
      <c r="F26" s="13" t="s">
        <v>46</v>
      </c>
      <c r="G26" s="3">
        <v>1115.8699999999999</v>
      </c>
    </row>
    <row r="27" spans="1:9">
      <c r="B27" s="14"/>
      <c r="C27" s="14"/>
      <c r="D27" s="12" t="s">
        <v>34</v>
      </c>
      <c r="E27" s="8"/>
      <c r="F27" s="13" t="s">
        <v>47</v>
      </c>
      <c r="G27" s="3">
        <v>469</v>
      </c>
    </row>
    <row r="28" spans="1:9" hidden="1">
      <c r="B28" s="14"/>
      <c r="C28" s="14"/>
      <c r="D28" s="12" t="s">
        <v>34</v>
      </c>
      <c r="E28" s="8"/>
      <c r="F28" s="13" t="s">
        <v>47</v>
      </c>
      <c r="G28" s="3"/>
    </row>
    <row r="29" spans="1:9">
      <c r="B29" s="14"/>
      <c r="C29" s="14"/>
      <c r="D29" s="12" t="s">
        <v>48</v>
      </c>
      <c r="E29" s="8"/>
      <c r="F29" s="13" t="s">
        <v>47</v>
      </c>
      <c r="G29" s="3">
        <v>150</v>
      </c>
    </row>
    <row r="30" spans="1:9" hidden="1">
      <c r="B30" s="14"/>
      <c r="C30" s="14"/>
      <c r="D30" s="12" t="s">
        <v>37</v>
      </c>
      <c r="E30" s="8"/>
      <c r="F30" s="13" t="s">
        <v>42</v>
      </c>
      <c r="G30" s="3"/>
    </row>
    <row r="31" spans="1:9">
      <c r="B31" s="14"/>
      <c r="C31" s="14"/>
      <c r="D31" s="12" t="s">
        <v>49</v>
      </c>
      <c r="E31" s="8"/>
      <c r="F31" s="13" t="s">
        <v>41</v>
      </c>
      <c r="G31" s="3">
        <v>246</v>
      </c>
    </row>
    <row r="32" spans="1:9">
      <c r="B32" s="14"/>
      <c r="C32" s="14"/>
      <c r="D32" s="12" t="s">
        <v>49</v>
      </c>
      <c r="E32" s="8"/>
      <c r="F32" s="13" t="s">
        <v>43</v>
      </c>
      <c r="G32" s="3">
        <v>73.790000000000006</v>
      </c>
    </row>
    <row r="33" spans="1:7">
      <c r="B33" s="14"/>
      <c r="C33" s="14"/>
      <c r="D33" s="12" t="s">
        <v>34</v>
      </c>
      <c r="E33" s="8"/>
      <c r="F33" s="13" t="s">
        <v>43</v>
      </c>
      <c r="G33" s="3">
        <v>7114</v>
      </c>
    </row>
    <row r="34" spans="1:7" ht="15.6">
      <c r="A34" s="6"/>
      <c r="B34" s="14"/>
      <c r="C34" s="14"/>
      <c r="D34" s="12"/>
      <c r="E34" s="8"/>
      <c r="F34" s="13"/>
      <c r="G34" s="3"/>
    </row>
    <row r="35" spans="1:7" ht="15.6">
      <c r="A35" s="6" t="s">
        <v>50</v>
      </c>
      <c r="B35" s="7">
        <v>404</v>
      </c>
      <c r="C35" s="7"/>
      <c r="D35" s="29"/>
      <c r="E35" s="29"/>
      <c r="F35" s="7"/>
      <c r="G35" s="9">
        <f>SUM(G36:G41)</f>
        <v>495983.66</v>
      </c>
    </row>
    <row r="36" spans="1:7" ht="15.6">
      <c r="A36" s="6"/>
      <c r="B36" s="14" t="s">
        <v>33</v>
      </c>
      <c r="C36" s="14"/>
      <c r="D36" s="12" t="s">
        <v>34</v>
      </c>
      <c r="E36" s="7"/>
      <c r="F36" s="13" t="s">
        <v>51</v>
      </c>
      <c r="G36" s="3">
        <v>0</v>
      </c>
    </row>
    <row r="37" spans="1:7" ht="15.6">
      <c r="A37" s="6"/>
      <c r="B37" s="14"/>
      <c r="C37" s="14"/>
      <c r="D37" s="12" t="s">
        <v>34</v>
      </c>
      <c r="E37" s="7"/>
      <c r="F37" s="13" t="s">
        <v>52</v>
      </c>
      <c r="G37" s="3">
        <f>389494.54</f>
        <v>389494.54</v>
      </c>
    </row>
    <row r="38" spans="1:7" ht="15.6">
      <c r="A38" s="6"/>
      <c r="B38" s="14"/>
      <c r="C38" s="14"/>
      <c r="D38" s="12" t="s">
        <v>34</v>
      </c>
      <c r="E38" s="8"/>
      <c r="F38" s="13" t="s">
        <v>53</v>
      </c>
      <c r="G38" s="3">
        <v>32020.11</v>
      </c>
    </row>
    <row r="39" spans="1:7" ht="15.6">
      <c r="A39" s="6"/>
      <c r="B39" s="14"/>
      <c r="C39" s="14"/>
      <c r="D39" s="12" t="s">
        <v>34</v>
      </c>
      <c r="E39" s="8"/>
      <c r="F39" s="13" t="s">
        <v>54</v>
      </c>
      <c r="G39" s="3">
        <v>1000</v>
      </c>
    </row>
    <row r="40" spans="1:7" ht="15.6">
      <c r="A40" s="6"/>
      <c r="B40" s="14"/>
      <c r="C40" s="14"/>
      <c r="D40" s="12" t="s">
        <v>37</v>
      </c>
      <c r="E40" s="7"/>
      <c r="F40" s="13" t="s">
        <v>52</v>
      </c>
      <c r="G40" s="3">
        <v>68204.11</v>
      </c>
    </row>
    <row r="41" spans="1:7" ht="15.6">
      <c r="A41" s="6"/>
      <c r="B41" s="14"/>
      <c r="C41" s="14"/>
      <c r="D41" s="12" t="s">
        <v>37</v>
      </c>
      <c r="E41" s="7"/>
      <c r="F41" s="13" t="s">
        <v>53</v>
      </c>
      <c r="G41" s="3">
        <v>5264.9</v>
      </c>
    </row>
    <row r="42" spans="1:7" ht="15.6">
      <c r="A42" s="6"/>
      <c r="B42" s="14"/>
      <c r="C42" s="14"/>
      <c r="D42" s="29"/>
      <c r="E42" s="29"/>
      <c r="F42" s="7"/>
      <c r="G42" s="3"/>
    </row>
    <row r="43" spans="1:7" ht="15.6">
      <c r="A43" s="6" t="s">
        <v>55</v>
      </c>
      <c r="B43" s="7">
        <v>405</v>
      </c>
      <c r="C43" s="7"/>
      <c r="D43" s="29"/>
      <c r="E43" s="29"/>
      <c r="F43" s="7"/>
      <c r="G43" s="9">
        <f>SUM(G44:G53)</f>
        <v>139381.68</v>
      </c>
    </row>
    <row r="44" spans="1:7" ht="15.6">
      <c r="A44" s="6"/>
      <c r="B44" s="14" t="s">
        <v>33</v>
      </c>
      <c r="C44" s="14"/>
      <c r="D44" s="12" t="s">
        <v>34</v>
      </c>
      <c r="E44" s="7"/>
      <c r="F44" s="13" t="s">
        <v>51</v>
      </c>
      <c r="G44" s="3">
        <v>4575.6499999999996</v>
      </c>
    </row>
    <row r="45" spans="1:7" ht="15.6">
      <c r="A45" s="6"/>
      <c r="B45" s="14"/>
      <c r="C45" s="14"/>
      <c r="D45" s="12" t="s">
        <v>34</v>
      </c>
      <c r="E45" s="7"/>
      <c r="F45" s="13" t="s">
        <v>56</v>
      </c>
      <c r="G45" s="3">
        <v>74884.160000000003</v>
      </c>
    </row>
    <row r="46" spans="1:7" ht="15.6">
      <c r="A46" s="6"/>
      <c r="B46" s="14"/>
      <c r="C46" s="14"/>
      <c r="D46" s="12" t="s">
        <v>34</v>
      </c>
      <c r="E46" s="7"/>
      <c r="F46" s="13" t="s">
        <v>57</v>
      </c>
      <c r="G46" s="3">
        <v>10696.87</v>
      </c>
    </row>
    <row r="47" spans="1:7" ht="15.6" hidden="1">
      <c r="A47" s="6"/>
      <c r="B47" s="14"/>
      <c r="C47" s="14"/>
      <c r="D47" s="12" t="s">
        <v>34</v>
      </c>
      <c r="E47" s="7"/>
      <c r="F47" s="13" t="s">
        <v>42</v>
      </c>
      <c r="G47" s="3">
        <v>0</v>
      </c>
    </row>
    <row r="48" spans="1:7" ht="15.6">
      <c r="A48" s="6"/>
      <c r="B48" s="14"/>
      <c r="C48" s="14"/>
      <c r="D48" s="12" t="s">
        <v>34</v>
      </c>
      <c r="E48" s="7"/>
      <c r="F48" s="13" t="s">
        <v>58</v>
      </c>
      <c r="G48" s="3">
        <v>31490</v>
      </c>
    </row>
    <row r="49" spans="1:7" ht="15.6">
      <c r="A49" s="6"/>
      <c r="B49" s="14"/>
      <c r="C49" s="14"/>
      <c r="D49" s="12" t="s">
        <v>37</v>
      </c>
      <c r="E49" s="7"/>
      <c r="F49" s="13" t="s">
        <v>51</v>
      </c>
      <c r="G49" s="3">
        <v>1706.67</v>
      </c>
    </row>
    <row r="50" spans="1:7" ht="15.6">
      <c r="A50" s="6"/>
      <c r="B50" s="14"/>
      <c r="C50" s="14"/>
      <c r="D50" s="12" t="s">
        <v>37</v>
      </c>
      <c r="E50" s="7"/>
      <c r="F50" s="13" t="s">
        <v>56</v>
      </c>
      <c r="G50" s="3">
        <v>12376.36</v>
      </c>
    </row>
    <row r="51" spans="1:7" ht="15.6">
      <c r="A51" s="6"/>
      <c r="B51" s="14"/>
      <c r="C51" s="14"/>
      <c r="D51" s="12" t="s">
        <v>37</v>
      </c>
      <c r="E51" s="7"/>
      <c r="F51" s="13" t="s">
        <v>57</v>
      </c>
      <c r="G51" s="3">
        <v>643.97</v>
      </c>
    </row>
    <row r="52" spans="1:7" ht="15.6">
      <c r="A52" s="6"/>
      <c r="B52" s="14"/>
      <c r="C52" s="14"/>
      <c r="D52" s="12" t="s">
        <v>37</v>
      </c>
      <c r="E52" s="7"/>
      <c r="F52" s="13" t="s">
        <v>58</v>
      </c>
      <c r="G52" s="3">
        <v>3008</v>
      </c>
    </row>
    <row r="53" spans="1:7" ht="15.6" hidden="1">
      <c r="A53" s="6"/>
      <c r="B53" s="14"/>
      <c r="C53" s="14"/>
      <c r="D53" s="12" t="s">
        <v>34</v>
      </c>
      <c r="E53" s="7"/>
      <c r="F53" s="13" t="s">
        <v>47</v>
      </c>
      <c r="G53" s="3">
        <v>0</v>
      </c>
    </row>
    <row r="54" spans="1:7" ht="15.6">
      <c r="A54" s="6"/>
      <c r="B54" s="14"/>
      <c r="C54" s="14"/>
      <c r="D54" s="12"/>
      <c r="E54" s="7"/>
      <c r="F54" s="13"/>
      <c r="G54" s="3"/>
    </row>
    <row r="55" spans="1:7" ht="15.6">
      <c r="A55" s="6" t="s">
        <v>59</v>
      </c>
      <c r="B55" s="7">
        <v>409</v>
      </c>
      <c r="C55" s="7"/>
      <c r="D55" s="29"/>
      <c r="E55" s="29"/>
      <c r="F55" s="7"/>
      <c r="G55" s="9">
        <f>SUM(G56:G57)</f>
        <v>79.5</v>
      </c>
    </row>
    <row r="56" spans="1:7" ht="15.6">
      <c r="B56" s="14" t="s">
        <v>33</v>
      </c>
      <c r="C56" s="14"/>
      <c r="D56" s="12" t="s">
        <v>34</v>
      </c>
      <c r="E56" s="7"/>
      <c r="F56" s="13" t="s">
        <v>60</v>
      </c>
      <c r="G56" s="3">
        <v>79.5</v>
      </c>
    </row>
    <row r="57" spans="1:7" ht="15.6" hidden="1">
      <c r="B57" s="14"/>
      <c r="C57" s="14"/>
      <c r="D57" s="12" t="s">
        <v>48</v>
      </c>
      <c r="E57" s="7"/>
      <c r="F57" s="13" t="s">
        <v>47</v>
      </c>
      <c r="G57" s="3"/>
    </row>
    <row r="58" spans="1:7">
      <c r="B58" s="4"/>
      <c r="C58" s="4"/>
      <c r="D58" s="4"/>
      <c r="E58" s="4"/>
      <c r="F58" s="4"/>
      <c r="G58" s="5"/>
    </row>
    <row r="59" spans="1:7">
      <c r="G59" s="3"/>
    </row>
    <row r="60" spans="1:7">
      <c r="B60" s="1" t="s">
        <v>61</v>
      </c>
      <c r="G60" s="3">
        <f>G12+G10+G20+G35+G43+G55</f>
        <v>786333.69</v>
      </c>
    </row>
  </sheetData>
  <sheetProtection selectLockedCells="1" selectUnlockedCells="1"/>
  <mergeCells count="12">
    <mergeCell ref="A6:I6"/>
    <mergeCell ref="A7:I7"/>
    <mergeCell ref="A8:I8"/>
    <mergeCell ref="D10:F10"/>
    <mergeCell ref="D11:E11"/>
    <mergeCell ref="D12:E12"/>
    <mergeCell ref="D16:F16"/>
    <mergeCell ref="D20:E20"/>
    <mergeCell ref="D35:E35"/>
    <mergeCell ref="D42:E42"/>
    <mergeCell ref="D43:E43"/>
    <mergeCell ref="D55:E55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2"/>
  <sheetViews>
    <sheetView workbookViewId="0"/>
  </sheetViews>
  <sheetFormatPr defaultColWidth="11" defaultRowHeight="13.2"/>
  <sheetData>
    <row r="1" spans="1:1">
      <c r="A1" s="2" t="s">
        <v>0</v>
      </c>
    </row>
    <row r="2" spans="1:1">
      <c r="A2" s="2" t="s">
        <v>1</v>
      </c>
    </row>
  </sheetData>
  <sheetProtection selectLockedCells="1" selectUnlockedCells="1"/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topLeftCell="A4" workbookViewId="0">
      <selection activeCell="G27" sqref="G27"/>
    </sheetView>
  </sheetViews>
  <sheetFormatPr defaultColWidth="11.5546875" defaultRowHeight="15"/>
  <cols>
    <col min="1" max="1" width="2.5546875" style="1" customWidth="1"/>
    <col min="2" max="3" width="11.5546875" style="1"/>
    <col min="4" max="4" width="14.5546875" style="1" customWidth="1"/>
    <col min="5" max="5" width="2.6640625" style="1" customWidth="1"/>
    <col min="6" max="6" width="14.6640625" style="1" customWidth="1"/>
    <col min="7" max="7" width="14.88671875" style="1" customWidth="1"/>
    <col min="8" max="8" width="3" style="1" customWidth="1"/>
    <col min="9" max="16384" width="11.5546875" style="1"/>
  </cols>
  <sheetData>
    <row r="1" spans="1:9">
      <c r="A1" s="2" t="s">
        <v>0</v>
      </c>
    </row>
    <row r="2" spans="1:9">
      <c r="A2" s="2" t="s">
        <v>1</v>
      </c>
    </row>
    <row r="3" spans="1:9">
      <c r="A3" s="2" t="s">
        <v>2</v>
      </c>
    </row>
    <row r="6" spans="1:9" ht="15.6">
      <c r="A6" s="22" t="s">
        <v>62</v>
      </c>
      <c r="B6" s="22"/>
      <c r="C6" s="22"/>
      <c r="D6" s="22"/>
      <c r="E6" s="22"/>
      <c r="F6" s="22"/>
      <c r="G6" s="22"/>
      <c r="H6" s="22"/>
      <c r="I6" s="22"/>
    </row>
    <row r="7" spans="1:9">
      <c r="A7" s="23" t="s">
        <v>4</v>
      </c>
      <c r="B7" s="23"/>
      <c r="C7" s="23"/>
      <c r="D7" s="23"/>
      <c r="E7" s="23"/>
      <c r="F7" s="23"/>
      <c r="G7" s="23"/>
      <c r="H7" s="23"/>
      <c r="I7" s="23"/>
    </row>
    <row r="8" spans="1:9">
      <c r="A8" s="24" t="s">
        <v>63</v>
      </c>
      <c r="B8" s="24"/>
      <c r="C8" s="24"/>
      <c r="D8" s="24"/>
      <c r="E8" s="24"/>
      <c r="F8" s="24"/>
      <c r="G8" s="24"/>
      <c r="H8" s="24"/>
      <c r="I8" s="24"/>
    </row>
    <row r="9" spans="1:9" ht="35.85" customHeight="1">
      <c r="B9"/>
      <c r="C9"/>
    </row>
    <row r="10" spans="1:9" s="6" customFormat="1" ht="15.6">
      <c r="B10" s="7" t="s">
        <v>64</v>
      </c>
      <c r="C10" s="7"/>
      <c r="D10" s="12" t="s">
        <v>34</v>
      </c>
      <c r="E10" s="8"/>
      <c r="F10" s="13" t="s">
        <v>65</v>
      </c>
      <c r="G10" s="9">
        <v>65093.55</v>
      </c>
    </row>
    <row r="11" spans="1:9" ht="15" customHeight="1">
      <c r="B11" s="8"/>
      <c r="C11" s="8"/>
      <c r="D11" s="25"/>
      <c r="E11" s="25"/>
      <c r="F11" s="8"/>
      <c r="G11" s="3"/>
    </row>
    <row r="12" spans="1:9" s="6" customFormat="1" ht="15.6" customHeight="1">
      <c r="B12" s="7" t="s">
        <v>66</v>
      </c>
      <c r="C12" s="7"/>
      <c r="D12" s="25" t="s">
        <v>67</v>
      </c>
      <c r="E12" s="25"/>
      <c r="F12" s="25"/>
      <c r="G12" s="9">
        <v>9691.57</v>
      </c>
    </row>
    <row r="13" spans="1:9">
      <c r="B13" s="14"/>
      <c r="C13" s="14"/>
      <c r="D13" s="15"/>
      <c r="E13" s="8"/>
      <c r="F13" s="13"/>
      <c r="G13" s="3"/>
    </row>
    <row r="14" spans="1:9" ht="15.6">
      <c r="B14" s="7" t="s">
        <v>68</v>
      </c>
      <c r="C14" s="7"/>
      <c r="D14" s="12" t="s">
        <v>34</v>
      </c>
      <c r="E14" s="8"/>
      <c r="F14" s="13" t="s">
        <v>69</v>
      </c>
      <c r="G14" s="9">
        <v>24596.880000000001</v>
      </c>
    </row>
    <row r="15" spans="1:9">
      <c r="B15" s="14"/>
      <c r="C15" s="14"/>
      <c r="D15" s="12"/>
      <c r="E15" s="8"/>
      <c r="F15" s="13"/>
      <c r="G15" s="3"/>
    </row>
    <row r="16" spans="1:9" ht="15.6">
      <c r="B16" s="7" t="s">
        <v>70</v>
      </c>
      <c r="C16" s="7"/>
      <c r="D16" s="29"/>
      <c r="E16" s="29"/>
      <c r="F16" s="7"/>
      <c r="G16" s="9">
        <f>SUM(G17:G20)</f>
        <v>8632</v>
      </c>
    </row>
    <row r="17" spans="2:7" ht="15.6">
      <c r="B17"/>
      <c r="C17" s="17" t="s">
        <v>33</v>
      </c>
      <c r="D17" s="12" t="s">
        <v>34</v>
      </c>
      <c r="E17" s="7"/>
      <c r="F17" s="13" t="s">
        <v>71</v>
      </c>
      <c r="G17" s="3">
        <f>338+7114</f>
        <v>7452</v>
      </c>
    </row>
    <row r="18" spans="2:7" ht="15.6" hidden="1">
      <c r="B18" s="14"/>
      <c r="C18" s="14"/>
      <c r="D18" s="12" t="s">
        <v>34</v>
      </c>
      <c r="E18" s="7"/>
      <c r="F18" s="13" t="s">
        <v>69</v>
      </c>
      <c r="G18" s="3"/>
    </row>
    <row r="19" spans="2:7" ht="15.6">
      <c r="B19" s="14"/>
      <c r="C19" s="14"/>
      <c r="D19" s="12" t="s">
        <v>34</v>
      </c>
      <c r="E19" s="7"/>
      <c r="F19" s="13" t="s">
        <v>72</v>
      </c>
      <c r="G19" s="3">
        <v>1180</v>
      </c>
    </row>
    <row r="20" spans="2:7" ht="15.15" hidden="1" customHeight="1">
      <c r="B20" s="14"/>
      <c r="C20" s="14"/>
      <c r="D20" s="28" t="s">
        <v>73</v>
      </c>
      <c r="E20" s="28"/>
      <c r="F20" s="28"/>
      <c r="G20" s="3"/>
    </row>
    <row r="21" spans="2:7" ht="15.6">
      <c r="B21" s="14"/>
      <c r="C21" s="14"/>
      <c r="D21" s="29"/>
      <c r="E21" s="29"/>
      <c r="F21" s="7"/>
      <c r="G21" s="3"/>
    </row>
    <row r="22" spans="2:7" ht="15.6">
      <c r="B22" s="7" t="s">
        <v>74</v>
      </c>
      <c r="C22" s="7"/>
      <c r="D22" s="12" t="s">
        <v>34</v>
      </c>
      <c r="E22" s="7"/>
      <c r="F22" s="13" t="s">
        <v>75</v>
      </c>
      <c r="G22" s="9">
        <f>2.15+4.16+85.95</f>
        <v>92.26</v>
      </c>
    </row>
    <row r="23" spans="2:7">
      <c r="B23" s="4"/>
      <c r="C23" s="4"/>
      <c r="D23" s="4"/>
      <c r="E23" s="4"/>
      <c r="F23" s="4"/>
      <c r="G23" s="5"/>
    </row>
    <row r="24" spans="2:7">
      <c r="G24" s="3"/>
    </row>
    <row r="25" spans="2:7">
      <c r="B25" s="1" t="s">
        <v>76</v>
      </c>
      <c r="G25" s="3">
        <f>G12+G10+G14+G16+G22</f>
        <v>108106.26</v>
      </c>
    </row>
  </sheetData>
  <sheetProtection selectLockedCells="1" selectUnlockedCells="1"/>
  <mergeCells count="8">
    <mergeCell ref="D20:F20"/>
    <mergeCell ref="D21:E21"/>
    <mergeCell ref="A6:I6"/>
    <mergeCell ref="A7:I7"/>
    <mergeCell ref="A8:I8"/>
    <mergeCell ref="D11:E11"/>
    <mergeCell ref="D12:F12"/>
    <mergeCell ref="D16:E16"/>
  </mergeCells>
  <printOptions horizontalCentered="1"/>
  <pageMargins left="0.52986111111111112" right="0.57291666666666663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E16" sqref="E16"/>
    </sheetView>
  </sheetViews>
  <sheetFormatPr defaultColWidth="9" defaultRowHeight="13.2"/>
  <cols>
    <col min="1" max="1" width="9.6640625" customWidth="1"/>
    <col min="2" max="4" width="9" customWidth="1"/>
    <col min="5" max="5" width="11.44140625" customWidth="1"/>
  </cols>
  <sheetData>
    <row r="1" spans="1:8" ht="15">
      <c r="A1" t="s">
        <v>10</v>
      </c>
      <c r="B1" s="1"/>
      <c r="C1" s="1"/>
    </row>
    <row r="2" spans="1:8" ht="15">
      <c r="A2" s="2" t="s">
        <v>11</v>
      </c>
      <c r="B2" s="1"/>
      <c r="C2" s="1"/>
    </row>
    <row r="3" spans="1:8" ht="15">
      <c r="A3" s="2" t="s">
        <v>2</v>
      </c>
      <c r="B3" s="1"/>
      <c r="C3" s="1"/>
    </row>
    <row r="6" spans="1:8" ht="15.6">
      <c r="B6" s="6" t="s">
        <v>77</v>
      </c>
      <c r="C6" s="6"/>
      <c r="D6" s="6"/>
      <c r="E6" s="6"/>
    </row>
    <row r="7" spans="1:8">
      <c r="A7" s="30" t="s">
        <v>78</v>
      </c>
      <c r="B7" s="30"/>
      <c r="C7" s="30"/>
      <c r="D7" s="30"/>
      <c r="E7" s="30"/>
      <c r="F7" s="30"/>
      <c r="G7" s="30"/>
      <c r="H7" s="30"/>
    </row>
    <row r="8" spans="1:8" ht="15.6">
      <c r="A8" s="18"/>
      <c r="B8" s="6"/>
      <c r="C8" s="6"/>
      <c r="D8" s="6"/>
      <c r="E8" s="6"/>
    </row>
    <row r="10" spans="1:8">
      <c r="A10" t="s">
        <v>79</v>
      </c>
    </row>
    <row r="11" spans="1:8">
      <c r="A11" t="s">
        <v>80</v>
      </c>
      <c r="E11" s="19">
        <f>E13+E14+E15+E16</f>
        <v>64490.71</v>
      </c>
    </row>
    <row r="12" spans="1:8">
      <c r="A12" t="s">
        <v>81</v>
      </c>
    </row>
    <row r="13" spans="1:8">
      <c r="A13" s="20" t="s">
        <v>82</v>
      </c>
      <c r="D13" s="20"/>
      <c r="E13" s="21">
        <v>34130.71</v>
      </c>
    </row>
    <row r="14" spans="1:8">
      <c r="A14" s="20" t="s">
        <v>83</v>
      </c>
      <c r="E14" s="21">
        <v>26947</v>
      </c>
    </row>
    <row r="15" spans="1:8">
      <c r="A15" s="20" t="s">
        <v>84</v>
      </c>
      <c r="E15" s="21">
        <v>3413</v>
      </c>
    </row>
    <row r="16" spans="1:8">
      <c r="A16" s="20" t="s">
        <v>85</v>
      </c>
      <c r="E16" s="21">
        <v>0</v>
      </c>
    </row>
  </sheetData>
  <sheetProtection selectLockedCells="1" selectUnlockedCells="1"/>
  <mergeCells count="1">
    <mergeCell ref="A7:H7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bank</vt:lpstr>
      <vt:lpstr>majątek</vt:lpstr>
      <vt:lpstr>koszty w paragrafach</vt:lpstr>
      <vt:lpstr>640</vt:lpstr>
      <vt:lpstr>przychody</vt:lpstr>
      <vt:lpstr>rezerwy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Jabłońska</dc:creator>
  <cp:lastModifiedBy>mjablonska</cp:lastModifiedBy>
  <dcterms:created xsi:type="dcterms:W3CDTF">2020-02-21T14:08:21Z</dcterms:created>
  <dcterms:modified xsi:type="dcterms:W3CDTF">2022-02-16T10:24:34Z</dcterms:modified>
</cp:coreProperties>
</file>